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O:\CQPS\CHQA\06_Clinical_Pathways\2 - Published Pathway Folders\Mitochondrial Patient Care\"/>
    </mc:Choice>
  </mc:AlternateContent>
  <xr:revisionPtr revIDLastSave="0" documentId="8_{BFD8DBEA-A0F8-4845-8585-D54C66BF00DD}" xr6:coauthVersionLast="47" xr6:coauthVersionMax="47" xr10:uidLastSave="{00000000-0000-0000-0000-000000000000}"/>
  <workbookProtection workbookPassword="F44A" lockStructure="1"/>
  <bookViews>
    <workbookView xWindow="-110" yWindow="-110" windowWidth="19420" windowHeight="10420" xr2:uid="{00000000-000D-0000-FFFF-FFFF00000000}"/>
  </bookViews>
  <sheets>
    <sheet name="EXCEL" sheetId="3" r:id="rId1"/>
    <sheet name="Equations" sheetId="4" r:id="rId2"/>
    <sheet name="Reference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10" i="3" l="1"/>
  <c r="B9" i="3"/>
  <c r="B14" i="3"/>
  <c r="F2" i="3" s="1"/>
  <c r="F3" i="3" s="1"/>
  <c r="B19" i="3" s="1"/>
  <c r="F4" i="3" l="1"/>
  <c r="B20" i="3" l="1"/>
</calcChain>
</file>

<file path=xl/sharedStrings.xml><?xml version="1.0" encoding="utf-8"?>
<sst xmlns="http://schemas.openxmlformats.org/spreadsheetml/2006/main" count="53" uniqueCount="47">
  <si>
    <t>Mitochondrial Sodium Bicarbonate Replacement</t>
  </si>
  <si>
    <t>Fluid Recommendation Calculator</t>
  </si>
  <si>
    <t>Patient Demographics</t>
  </si>
  <si>
    <t>mEq/hr [mEq deficit ÷ 23 hours]</t>
  </si>
  <si>
    <t>Patient Weight</t>
  </si>
  <si>
    <t>kg</t>
  </si>
  <si>
    <t>Sodium Bicarbonate Content [mEq/hr  ÷ maintenance fluid rate in Liters]</t>
  </si>
  <si>
    <t>Patient Bicarbonate</t>
  </si>
  <si>
    <t>mmol/L</t>
  </si>
  <si>
    <t>Sodium Chloride Content [Normal Saline – Sodium Bicarbonate Replacement]</t>
  </si>
  <si>
    <t>Step 1: Bicarbonate Deficit</t>
  </si>
  <si>
    <t>Goal Bicarbonate</t>
  </si>
  <si>
    <t>Bicarbonate Deficit (mEq)</t>
  </si>
  <si>
    <t>mEq</t>
  </si>
  <si>
    <t>Step 2: Bolus dose</t>
  </si>
  <si>
    <t>1 mEq/kg (run over 60 minutes)</t>
  </si>
  <si>
    <t>2 mEq/kg (run over 120  minutes)</t>
  </si>
  <si>
    <t>Step 3 : Remaining Deficit</t>
  </si>
  <si>
    <t>Bolus Dose [choose from above]</t>
  </si>
  <si>
    <t>Remaining Deficit</t>
  </si>
  <si>
    <t xml:space="preserve">IV Fluid Recommendation </t>
  </si>
  <si>
    <t>Total Volume</t>
  </si>
  <si>
    <t>mL</t>
  </si>
  <si>
    <t>Fluid Rate (mL/hr)</t>
  </si>
  <si>
    <t>mL/h</t>
  </si>
  <si>
    <t>Dextrose</t>
  </si>
  <si>
    <t>%</t>
  </si>
  <si>
    <t>Sodium Bicarbonate (mEq/L)</t>
  </si>
  <si>
    <t>mEq/L</t>
  </si>
  <si>
    <t>Sodium Chloride (mEq/L)</t>
  </si>
  <si>
    <t>Bicarbonate Deficit (mEq) =  (22 - patient bicarbonate)*pt weight*0.4</t>
  </si>
  <si>
    <t>Sodium Bicarbonate (mEq/L) in FLUIDS</t>
  </si>
  <si>
    <t>1. Maintenance rate = mL/hr</t>
  </si>
  <si>
    <t>2. mEq deficit after bolus given divided by 23 hours = mEq/hr</t>
  </si>
  <si>
    <t>3. mEq/hr divided by L/hr maintenance rate = mEq/L sodium bicarbonate</t>
  </si>
  <si>
    <t xml:space="preserve">4. 154 mEq (NS Equivalent) - Sodium bicarbonate = mEq/L Sodium chloride </t>
  </si>
  <si>
    <t>Last edited: BB_9/10/2020</t>
  </si>
  <si>
    <t>Bicarbonate Deficit Equation Rationale</t>
  </si>
  <si>
    <t>References for Calculation/Sodium Bicarbonate Supplementation:</t>
  </si>
  <si>
    <t xml:space="preserve">The literature varies on what recommended equation and value to use for correction of a bicarbonate deficit.  There is agreement that the lower a bicarbonate concentration or the more acidic the environment the larger the volume of distribution that bicarbonate will occupy and the more replacement that is required to appropriately correct the deficit.  Correction factors vary anywhere from 0.2-0.7.  A value of 0.3 is overall accepted as a “half-correction” of bicarbonate using IV sodium bicarbonate replacement.  Tertiary resources utilize a correction factor of either 0.3-0.5 which is supported by critical care data as well as chronic kidney disease data.  This value is utilized as a starting point with room for change with ongoing monitoring as well as to prevent adverse effects.  Therefore, the value of 0.4 is reasonable to use as a conservative replacement approach, especially given the pediatric population at CHOP.  </t>
  </si>
  <si>
    <t xml:space="preserve">For correction of metabolic acidosis in patients with mitochondrial disease there is no recommendation supported by primary literature, however the recommendations mirror those recommended by Fuhrman and colleagues to administer 50% of the calculated deficit as a bolus followed by the remainder of the deficit over the next 24 hours.  Intravenous administration of sodium bicarbonate is associated with hypervolemia, hyperosmolarity, and hypernatremia, which can result in development of cerebral edema due to the osmolarity of commercially available sodium bicarbonate products.  The osmolality of 8.4% sodium bicarbonate (1 mEq/mL) is around 1,000 mOsmol/L and the sodium content is 1,000 mEq/L, this osmolarity is similar to that of hypertonic saline (3% NaCl = 1027 mOsmol/L). As a result, similar fluid shifts occur with rapid administration of 8.4% sodium bicarbonate as that of hypertonic saline.  As a result, the risk of rapid correction of sodium bicarbonate deficit (up to 50% of the deficit, depending on the size of the deficit and patient) may outweigh the benefits.  Due to this, and the available recommendations in other sources, the recommendation is to administer a 1-2 mEq/kg bolus dose with a maximum total dose of 50 mEq and administer at a maximum rate or 1 mEq/kg/hr, followed by the administration of the remainder of the deficit over the remaining 23 hours.  </t>
  </si>
  <si>
    <r>
      <t>1.</t>
    </r>
    <r>
      <rPr>
        <sz val="7"/>
        <color theme="1"/>
        <rFont val="Times New Roman"/>
        <family val="1"/>
      </rPr>
      <t xml:space="preserve">      </t>
    </r>
    <r>
      <rPr>
        <sz val="12"/>
        <color theme="1"/>
        <rFont val="Calibri"/>
        <family val="2"/>
        <scheme val="minor"/>
      </rPr>
      <t>Danhauser K, Smeitink JA, Freisinger P, et al. Treatment options for lactic acidosis and metabolic crisis in children with mitochondrial disease. J Inherit Metab Dis. 2015;38(3):467-75.</t>
    </r>
  </si>
  <si>
    <r>
      <t>2.</t>
    </r>
    <r>
      <rPr>
        <sz val="7"/>
        <color theme="1"/>
        <rFont val="Times New Roman"/>
        <family val="1"/>
      </rPr>
      <t xml:space="preserve">      </t>
    </r>
    <r>
      <rPr>
        <sz val="11.5"/>
        <color theme="1"/>
        <rFont val="Calibri"/>
        <family val="2"/>
        <scheme val="minor"/>
      </rPr>
      <t>Fuhrman B, Zimmerman J, eds. </t>
    </r>
    <r>
      <rPr>
        <i/>
        <sz val="11.5"/>
        <color theme="1"/>
        <rFont val="Calibri"/>
        <family val="2"/>
        <scheme val="minor"/>
      </rPr>
      <t>Pediatric Critical Care</t>
    </r>
    <r>
      <rPr>
        <sz val="11.5"/>
        <color theme="1"/>
        <rFont val="Calibri"/>
        <family val="2"/>
        <scheme val="minor"/>
      </rPr>
      <t>. 4th ed. Elsevier, 2011.</t>
    </r>
  </si>
  <si>
    <r>
      <t>3.</t>
    </r>
    <r>
      <rPr>
        <sz val="7"/>
        <color theme="1"/>
        <rFont val="Times New Roman"/>
        <family val="1"/>
      </rPr>
      <t xml:space="preserve">      </t>
    </r>
    <r>
      <rPr>
        <sz val="12"/>
        <color theme="1"/>
        <rFont val="Calibri"/>
        <family val="2"/>
        <scheme val="minor"/>
      </rPr>
      <t>Kraut JA, Madias NE. Consequences and therapy of the metabolic acidosis of chronic kidney disease. Pediatr Nephrol. 2011;26(1):19-28.</t>
    </r>
  </si>
  <si>
    <r>
      <t>4.</t>
    </r>
    <r>
      <rPr>
        <sz val="7"/>
        <color theme="1"/>
        <rFont val="Times New Roman"/>
        <family val="1"/>
      </rPr>
      <t xml:space="preserve">      </t>
    </r>
    <r>
      <rPr>
        <sz val="12"/>
        <color theme="1"/>
        <rFont val="Calibri"/>
        <family val="2"/>
        <scheme val="minor"/>
      </rPr>
      <t>Repetto HA, Penna R. Apparent bicarbonate space in children. ScientificWorldJournal. 2006;6:148-53.</t>
    </r>
  </si>
  <si>
    <r>
      <t>5.</t>
    </r>
    <r>
      <rPr>
        <sz val="7"/>
        <color theme="1"/>
        <rFont val="Times New Roman"/>
        <family val="1"/>
      </rPr>
      <t xml:space="preserve">      </t>
    </r>
    <r>
      <rPr>
        <sz val="12"/>
        <color theme="1"/>
        <rFont val="Calibri"/>
        <family val="2"/>
        <scheme val="minor"/>
      </rPr>
      <t>Santa KM. Treatment options for mitochondrial myopathy, encephalopathy, lactic acidosis, and stroke-like episodes (MELAS) syndrome. Pharmacotherapy. 2010;30(11):1179-96.</t>
    </r>
  </si>
  <si>
    <t>Summary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</si>
</sst>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Calibri"/>
      <family val="2"/>
      <scheme val="minor"/>
    </font>
    <font>
      <sz val="11"/>
      <color theme="0"/>
      <name val="Calibri"/>
      <family val="2"/>
      <scheme val="minor"/>
    </font>
    <font>
      <sz val="11"/>
      <color theme="1"/>
      <name val="Calibri"/>
      <family val="2"/>
      <scheme val="minor"/>
    </font>
    <font>
      <sz val="11"/>
      <color rgb="FF3F3F76"/>
      <name val="Calibri"/>
      <family val="2"/>
      <scheme val="minor"/>
    </font>
    <font>
      <sz val="20"/>
      <color rgb="FF3F3F76"/>
      <name val="Calibri"/>
      <family val="2"/>
      <scheme val="minor"/>
    </font>
    <font>
      <b/>
      <sz val="14"/>
      <color theme="1"/>
      <name val="Calibri"/>
      <family val="2"/>
      <scheme val="minor"/>
    </font>
    <font>
      <b/>
      <sz val="18"/>
      <color theme="0"/>
      <name val="Calibri"/>
      <family val="2"/>
      <scheme val="minor"/>
    </font>
    <font>
      <sz val="14"/>
      <color theme="1"/>
      <name val="Calibri"/>
      <family val="2"/>
      <scheme val="minor"/>
    </font>
    <font>
      <b/>
      <sz val="14"/>
      <name val="Calibri"/>
      <family val="2"/>
      <scheme val="minor"/>
    </font>
    <font>
      <sz val="14"/>
      <name val="Calibri"/>
      <family val="2"/>
      <scheme val="minor"/>
    </font>
    <font>
      <b/>
      <sz val="11"/>
      <color theme="0"/>
      <name val="Calibri"/>
      <family val="2"/>
      <scheme val="minor"/>
    </font>
    <font>
      <b/>
      <sz val="25"/>
      <color theme="0"/>
      <name val="Calibri"/>
      <family val="2"/>
      <scheme val="minor"/>
    </font>
    <font>
      <sz val="12"/>
      <color theme="1"/>
      <name val="Calibri"/>
      <family val="2"/>
      <scheme val="minor"/>
    </font>
    <font>
      <sz val="7"/>
      <color theme="1"/>
      <name val="Times New Roman"/>
      <family val="1"/>
    </font>
    <font>
      <sz val="11.5"/>
      <color theme="1"/>
      <name val="Calibri"/>
      <family val="2"/>
      <scheme val="minor"/>
    </font>
    <font>
      <i/>
      <sz val="11.5"/>
      <color theme="1"/>
      <name val="Calibri"/>
      <family val="2"/>
      <scheme val="minor"/>
    </font>
  </fonts>
  <fills count="6">
    <fill>
      <patternFill patternType="none"/>
    </fill>
    <fill>
      <patternFill patternType="gray125"/>
    </fill>
    <fill>
      <patternFill patternType="solid">
        <fgColor theme="8"/>
      </patternFill>
    </fill>
    <fill>
      <patternFill patternType="solid">
        <fgColor rgb="FFFFCC99"/>
      </patternFill>
    </fill>
    <fill>
      <patternFill patternType="solid">
        <fgColor theme="4" tint="0.39997558519241921"/>
        <bgColor indexed="64"/>
      </patternFill>
    </fill>
    <fill>
      <patternFill patternType="solid">
        <fgColor theme="9"/>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diagonalUp="1" diagonalDown="1">
      <left style="thin">
        <color theme="0"/>
      </left>
      <right style="thin">
        <color theme="0"/>
      </right>
      <top style="thin">
        <color theme="0"/>
      </top>
      <bottom style="thin">
        <color theme="0"/>
      </bottom>
      <diagonal style="thin">
        <color theme="0"/>
      </diagonal>
    </border>
    <border diagonalUp="1" diagonalDown="1">
      <left style="thin">
        <color theme="0"/>
      </left>
      <right/>
      <top style="thin">
        <color theme="0"/>
      </top>
      <bottom style="thin">
        <color theme="0"/>
      </bottom>
      <diagonal style="thin">
        <color theme="0"/>
      </diagonal>
    </border>
    <border>
      <left/>
      <right style="thin">
        <color theme="0"/>
      </right>
      <top style="thin">
        <color theme="0"/>
      </top>
      <bottom style="thin">
        <color theme="0"/>
      </bottom>
      <diagonal/>
    </border>
    <border diagonalUp="1" diagonalDown="1">
      <left style="thin">
        <color theme="0"/>
      </left>
      <right style="thin">
        <color theme="0"/>
      </right>
      <top/>
      <bottom style="thin">
        <color theme="0"/>
      </bottom>
      <diagonal style="thin">
        <color theme="0"/>
      </diagonal>
    </border>
    <border diagonalUp="1" diagonalDown="1">
      <left style="thin">
        <color theme="0"/>
      </left>
      <right/>
      <top/>
      <bottom style="thin">
        <color theme="0"/>
      </bottom>
      <diagonal style="thin">
        <color theme="0"/>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3" fillId="3" borderId="1" applyNumberFormat="0" applyAlignment="0" applyProtection="0"/>
    <xf numFmtId="0" fontId="7" fillId="0" borderId="0" applyFill="0" applyBorder="0"/>
    <xf numFmtId="0" fontId="2" fillId="0" borderId="0"/>
    <xf numFmtId="0" fontId="2" fillId="0" borderId="2"/>
  </cellStyleXfs>
  <cellXfs count="38">
    <xf numFmtId="0" fontId="0" fillId="0" borderId="0" xfId="0"/>
    <xf numFmtId="0" fontId="0" fillId="0" borderId="0" xfId="0" applyAlignment="1">
      <alignment horizontal="center" vertical="center"/>
    </xf>
    <xf numFmtId="1" fontId="7" fillId="0" borderId="0" xfId="0" applyNumberFormat="1" applyFont="1" applyAlignment="1">
      <alignment horizontal="center" vertical="center"/>
    </xf>
    <xf numFmtId="0" fontId="0" fillId="0" borderId="3" xfId="0" applyBorder="1"/>
    <xf numFmtId="0" fontId="0" fillId="0" borderId="4" xfId="0" applyBorder="1"/>
    <xf numFmtId="0" fontId="10" fillId="0" borderId="0" xfId="0" applyFont="1" applyAlignment="1">
      <alignment horizontal="right" vertical="center" wrapText="1"/>
    </xf>
    <xf numFmtId="2"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4" fillId="0" borderId="5" xfId="2" applyFont="1" applyFill="1" applyBorder="1" applyAlignment="1">
      <alignment horizontal="center" vertical="center" wrapText="1"/>
    </xf>
    <xf numFmtId="0" fontId="6" fillId="0" borderId="5" xfId="1" applyFont="1" applyFill="1" applyBorder="1" applyAlignment="1">
      <alignment horizontal="center" vertical="center"/>
    </xf>
    <xf numFmtId="164" fontId="7" fillId="0" borderId="5" xfId="0" applyNumberFormat="1" applyFont="1" applyBorder="1" applyAlignment="1">
      <alignment horizontal="left" vertical="center"/>
    </xf>
    <xf numFmtId="1" fontId="7" fillId="0" borderId="5" xfId="0" applyNumberFormat="1" applyFont="1" applyBorder="1" applyAlignment="1">
      <alignment horizontal="left" vertical="center"/>
    </xf>
    <xf numFmtId="0" fontId="0" fillId="0" borderId="5" xfId="0" applyBorder="1" applyAlignment="1">
      <alignment horizontal="center" vertical="center"/>
    </xf>
    <xf numFmtId="0" fontId="0" fillId="0" borderId="6" xfId="0" applyBorder="1"/>
    <xf numFmtId="0" fontId="0" fillId="0" borderId="7" xfId="0" applyBorder="1"/>
    <xf numFmtId="0" fontId="5" fillId="0" borderId="11" xfId="0" applyFont="1" applyBorder="1" applyAlignment="1">
      <alignment horizontal="left" vertical="center"/>
    </xf>
    <xf numFmtId="164" fontId="7" fillId="0" borderId="12" xfId="0" applyNumberFormat="1" applyFont="1" applyBorder="1" applyAlignment="1">
      <alignment horizontal="left" vertical="center"/>
    </xf>
    <xf numFmtId="1" fontId="7" fillId="0" borderId="12" xfId="0" applyNumberFormat="1" applyFont="1" applyBorder="1" applyAlignment="1">
      <alignment horizontal="left" vertical="center"/>
    </xf>
    <xf numFmtId="0" fontId="0" fillId="0" borderId="11" xfId="0" applyBorder="1" applyAlignment="1">
      <alignment vertical="center"/>
    </xf>
    <xf numFmtId="0" fontId="0" fillId="0" borderId="12" xfId="0" applyBorder="1" applyAlignment="1">
      <alignment horizontal="center"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 fontId="7" fillId="0" borderId="14" xfId="0" applyNumberFormat="1" applyFont="1" applyBorder="1" applyAlignment="1">
      <alignment horizontal="center" vertical="center"/>
    </xf>
    <xf numFmtId="1" fontId="7" fillId="0" borderId="15" xfId="0" applyNumberFormat="1" applyFont="1" applyBorder="1" applyAlignment="1">
      <alignment horizontal="left" vertical="center"/>
    </xf>
    <xf numFmtId="164" fontId="9" fillId="4" borderId="0" xfId="0" applyNumberFormat="1" applyFont="1" applyFill="1" applyAlignment="1" applyProtection="1">
      <alignment horizontal="center" vertical="center"/>
      <protection locked="0"/>
    </xf>
    <xf numFmtId="1" fontId="7" fillId="4" borderId="0" xfId="0" applyNumberFormat="1" applyFont="1" applyFill="1" applyAlignment="1" applyProtection="1">
      <alignment horizontal="center" vertical="center"/>
      <protection locked="0"/>
    </xf>
    <xf numFmtId="0" fontId="12" fillId="0" borderId="0" xfId="0" applyFont="1" applyAlignment="1">
      <alignment vertical="center"/>
    </xf>
    <xf numFmtId="0" fontId="12" fillId="0" borderId="0" xfId="0" applyFont="1" applyAlignment="1">
      <alignment horizontal="left" vertical="center" indent="5"/>
    </xf>
    <xf numFmtId="0" fontId="12" fillId="0" borderId="0" xfId="0" applyFont="1" applyAlignment="1">
      <alignment horizontal="left" vertical="center" indent="2"/>
    </xf>
    <xf numFmtId="0" fontId="12" fillId="0" borderId="0" xfId="0" applyFont="1" applyAlignment="1">
      <alignment vertical="center" wrapText="1"/>
    </xf>
    <xf numFmtId="0" fontId="0" fillId="0" borderId="0" xfId="0" applyAlignment="1">
      <alignment wrapText="1"/>
    </xf>
    <xf numFmtId="0" fontId="6" fillId="5" borderId="11" xfId="1" applyFont="1" applyFill="1" applyBorder="1" applyAlignment="1">
      <alignment horizontal="center" vertical="center"/>
    </xf>
    <xf numFmtId="0" fontId="6" fillId="5" borderId="0" xfId="1" applyFont="1" applyFill="1" applyBorder="1" applyAlignment="1">
      <alignment horizontal="center" vertical="center"/>
    </xf>
    <xf numFmtId="0" fontId="6" fillId="5" borderId="12" xfId="1" applyFont="1" applyFill="1" applyBorder="1" applyAlignment="1">
      <alignment horizontal="center" vertical="center"/>
    </xf>
    <xf numFmtId="0" fontId="11" fillId="0" borderId="0" xfId="0" applyFont="1" applyAlignment="1">
      <alignment horizontal="center" vertical="center" wrapText="1"/>
    </xf>
    <xf numFmtId="0" fontId="4" fillId="3" borderId="8" xfId="2" applyFont="1" applyBorder="1" applyAlignment="1">
      <alignment horizontal="center" vertical="center" wrapText="1"/>
    </xf>
    <xf numFmtId="0" fontId="4" fillId="3" borderId="9" xfId="2" applyFont="1" applyBorder="1" applyAlignment="1">
      <alignment horizontal="center" vertical="center" wrapText="1"/>
    </xf>
    <xf numFmtId="0" fontId="4" fillId="3" borderId="10" xfId="2" applyFont="1" applyBorder="1" applyAlignment="1">
      <alignment horizontal="center" vertical="center" wrapText="1"/>
    </xf>
  </cellXfs>
  <cellStyles count="6">
    <cellStyle name="Accent5" xfId="1" builtinId="45"/>
    <cellStyle name="Input" xfId="2" builtinId="20"/>
    <cellStyle name="Normal" xfId="0" builtinId="0"/>
    <cellStyle name="Style 1" xfId="3" xr:uid="{00000000-0005-0000-0000-000003000000}"/>
    <cellStyle name="Style 2" xfId="4" xr:uid="{00000000-0005-0000-0000-000004000000}"/>
    <cellStyle name="Style 3" xfId="5" xr:uid="{00000000-0005-0000-0000-000005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419099</xdr:colOff>
      <xdr:row>15</xdr:row>
      <xdr:rowOff>200025</xdr:rowOff>
    </xdr:from>
    <xdr:to>
      <xdr:col>4</xdr:col>
      <xdr:colOff>3392713</xdr:colOff>
      <xdr:row>23</xdr:row>
      <xdr:rowOff>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7419974" y="4352925"/>
          <a:ext cx="4021364" cy="1485900"/>
          <a:chOff x="0" y="0"/>
          <a:chExt cx="3705225" cy="1562100"/>
        </a:xfrm>
      </xdr:grpSpPr>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0" y="0"/>
            <a:ext cx="3467100" cy="1228725"/>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525" y="66675"/>
            <a:ext cx="3695700" cy="1495425"/>
          </a:xfrm>
          <a:prstGeom prst="rect">
            <a:avLst/>
          </a:prstGeom>
          <a:no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this column is RED the sodium content exceeds that of a normal saline equivalent (154 mEq/L).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Consider adjusting rate of fluids OR choose an alternative fluid OR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assess risk/benefit of hypertonic fluids</a:t>
            </a:r>
            <a:r>
              <a:rPr lang="en-US" sz="1100">
                <a:effectLst/>
                <a:latin typeface="Calibri" panose="020F0502020204030204" pitchFamily="34" charset="0"/>
                <a:ea typeface="Calibri" panose="020F0502020204030204" pitchFamily="34" charset="0"/>
                <a:cs typeface="Times New Roman" panose="02020603050405020304" pitchFamily="18" charset="0"/>
              </a:rPr>
              <a:t> (contact metabolism</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for assistance).  </a:t>
            </a:r>
          </a:p>
        </xdr:txBody>
      </xdr:sp>
    </xdr:grpSp>
    <xdr:clientData/>
  </xdr:twoCellAnchor>
  <xdr:twoCellAnchor>
    <xdr:from>
      <xdr:col>2</xdr:col>
      <xdr:colOff>2228852</xdr:colOff>
      <xdr:row>17</xdr:row>
      <xdr:rowOff>66675</xdr:rowOff>
    </xdr:from>
    <xdr:to>
      <xdr:col>3</xdr:col>
      <xdr:colOff>419100</xdr:colOff>
      <xdr:row>18</xdr:row>
      <xdr:rowOff>85727</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flipH="1">
          <a:off x="6772277" y="4810125"/>
          <a:ext cx="647698" cy="257177"/>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457200</xdr:colOff>
      <xdr:row>0</xdr:row>
      <xdr:rowOff>123825</xdr:rowOff>
    </xdr:from>
    <xdr:to>
      <xdr:col>6</xdr:col>
      <xdr:colOff>76200</xdr:colOff>
      <xdr:row>7</xdr:row>
      <xdr:rowOff>123825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7458075" y="123825"/>
          <a:ext cx="5304234" cy="2244328"/>
        </a:xfrm>
        <a:prstGeom prst="rect">
          <a:avLst/>
        </a:prstGeom>
        <a:solidFill>
          <a:schemeClr val="bg1"/>
        </a:solidFill>
        <a:ln w="762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504824</xdr:colOff>
      <xdr:row>0</xdr:row>
      <xdr:rowOff>200025</xdr:rowOff>
    </xdr:from>
    <xdr:to>
      <xdr:col>6</xdr:col>
      <xdr:colOff>28574</xdr:colOff>
      <xdr:row>7</xdr:row>
      <xdr:rowOff>95250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505699" y="200025"/>
          <a:ext cx="5210175" cy="213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HOW TO USE THIS EXCEL</a:t>
          </a:r>
          <a:r>
            <a:rPr lang="en-US" sz="1100" baseline="0"/>
            <a:t> SHEET</a:t>
          </a:r>
        </a:p>
        <a:p>
          <a:pPr algn="ctr"/>
          <a:r>
            <a:rPr lang="en-US" sz="1100" baseline="0"/>
            <a:t>Note: This should not replace clinical judgement</a:t>
          </a:r>
        </a:p>
        <a:p>
          <a:pPr algn="ctr"/>
          <a:endParaRPr lang="en-US" sz="1100" baseline="0"/>
        </a:p>
        <a:p>
          <a:pPr algn="ctr"/>
          <a:endParaRPr lang="en-US" sz="1100" baseline="0"/>
        </a:p>
        <a:p>
          <a:pPr algn="ctr"/>
          <a:endParaRPr lang="en-US" sz="1100" baseline="0"/>
        </a:p>
        <a:p>
          <a:pPr algn="ctr"/>
          <a:r>
            <a:rPr lang="en-US" sz="1100" baseline="0"/>
            <a:t>1. Enter patient's weight</a:t>
          </a:r>
        </a:p>
        <a:p>
          <a:pPr algn="ctr"/>
          <a:r>
            <a:rPr lang="en-US" sz="1100" baseline="0"/>
            <a:t>2. Enter patient's bicarbonate serum concentration </a:t>
          </a:r>
        </a:p>
        <a:p>
          <a:pPr algn="ctr"/>
          <a:r>
            <a:rPr lang="en-US" sz="1100" baseline="0"/>
            <a:t>3.  Choose which bolus dose will be administered (step 2) </a:t>
          </a:r>
        </a:p>
        <a:p>
          <a:pPr algn="ctr"/>
          <a:r>
            <a:rPr lang="en-US" sz="1100" baseline="0"/>
            <a:t>4. Enter bolus dose administered (in mEq) in step 3</a:t>
          </a:r>
        </a:p>
        <a:p>
          <a:pPr algn="ctr"/>
          <a:r>
            <a:rPr lang="en-US" sz="1100" baseline="0"/>
            <a:t>5. Choose fluid rate </a:t>
          </a:r>
        </a:p>
        <a:p>
          <a:pPr algn="ctr"/>
          <a:r>
            <a:rPr lang="en-US" sz="1100" baseline="0"/>
            <a:t>6. Clinically assess fluid recommendation </a:t>
          </a:r>
          <a:endParaRPr lang="en-US" sz="1100"/>
        </a:p>
      </xdr:txBody>
    </xdr:sp>
    <xdr:clientData/>
  </xdr:twoCellAnchor>
  <xdr:twoCellAnchor>
    <xdr:from>
      <xdr:col>4</xdr:col>
      <xdr:colOff>123825</xdr:colOff>
      <xdr:row>1</xdr:row>
      <xdr:rowOff>285749</xdr:rowOff>
    </xdr:from>
    <xdr:to>
      <xdr:col>5</xdr:col>
      <xdr:colOff>619125</xdr:colOff>
      <xdr:row>2</xdr:row>
      <xdr:rowOff>266699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86750" y="695324"/>
          <a:ext cx="3771900" cy="2762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All values in blue highlighted cells must be manually entered</a:t>
          </a:r>
          <a:endParaRPr lang="en-US" b="1">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2"/>
  <sheetViews>
    <sheetView tabSelected="1" topLeftCell="A13" zoomScale="115" zoomScaleNormal="115" workbookViewId="0">
      <selection activeCell="B3" sqref="B3"/>
    </sheetView>
  </sheetViews>
  <sheetFormatPr defaultColWidth="9.140625" defaultRowHeight="14.45"/>
  <cols>
    <col min="1" max="1" width="39" style="3" customWidth="1"/>
    <col min="2" max="2" width="29.140625" style="3" customWidth="1"/>
    <col min="3" max="3" width="36.85546875" style="3" customWidth="1"/>
    <col min="4" max="4" width="17.42578125" style="3" customWidth="1"/>
    <col min="5" max="5" width="49.140625" style="3" customWidth="1"/>
    <col min="6" max="6" width="18.7109375" style="3" customWidth="1"/>
    <col min="7" max="16384" width="9.140625" style="3"/>
  </cols>
  <sheetData>
    <row r="1" spans="1:6" ht="32.1">
      <c r="A1" s="35" t="s">
        <v>0</v>
      </c>
      <c r="B1" s="36"/>
      <c r="C1" s="37"/>
      <c r="D1" s="8"/>
      <c r="E1" s="34" t="s">
        <v>1</v>
      </c>
      <c r="F1" s="34"/>
    </row>
    <row r="2" spans="1:6" ht="23.45">
      <c r="A2" s="31" t="s">
        <v>2</v>
      </c>
      <c r="B2" s="32"/>
      <c r="C2" s="33"/>
      <c r="D2" s="9"/>
      <c r="E2" s="5" t="s">
        <v>3</v>
      </c>
      <c r="F2" s="6">
        <f>(EXCEL!B14/23)</f>
        <v>0</v>
      </c>
    </row>
    <row r="3" spans="1:6" ht="29.1">
      <c r="A3" s="15" t="s">
        <v>4</v>
      </c>
      <c r="B3" s="24"/>
      <c r="C3" s="16" t="s">
        <v>5</v>
      </c>
      <c r="D3" s="10"/>
      <c r="E3" s="5" t="s">
        <v>6</v>
      </c>
      <c r="F3" s="7" t="e">
        <f>(F2/(EXCEL!B17/1000))</f>
        <v>#DIV/0!</v>
      </c>
    </row>
    <row r="4" spans="1:6" ht="29.1">
      <c r="A4" s="15" t="s">
        <v>7</v>
      </c>
      <c r="B4" s="25"/>
      <c r="C4" s="17" t="s">
        <v>8</v>
      </c>
      <c r="D4" s="11"/>
      <c r="E4" s="5" t="s">
        <v>9</v>
      </c>
      <c r="F4" s="7" t="e">
        <f>154-F3</f>
        <v>#DIV/0!</v>
      </c>
    </row>
    <row r="5" spans="1:6" ht="23.45">
      <c r="A5" s="31" t="s">
        <v>10</v>
      </c>
      <c r="B5" s="32"/>
      <c r="C5" s="33"/>
      <c r="D5" s="9"/>
    </row>
    <row r="6" spans="1:6" ht="18.600000000000001">
      <c r="A6" s="15" t="s">
        <v>11</v>
      </c>
      <c r="B6" s="2">
        <v>22</v>
      </c>
      <c r="C6" s="17" t="s">
        <v>8</v>
      </c>
      <c r="D6" s="11"/>
    </row>
    <row r="7" spans="1:6" ht="18.600000000000001">
      <c r="A7" s="15" t="s">
        <v>12</v>
      </c>
      <c r="B7" s="2">
        <f>(B6-B4)*B3*0.4</f>
        <v>0</v>
      </c>
      <c r="C7" s="17" t="s">
        <v>13</v>
      </c>
      <c r="D7" s="11"/>
    </row>
    <row r="8" spans="1:6" ht="23.45">
      <c r="A8" s="31" t="s">
        <v>14</v>
      </c>
      <c r="B8" s="32"/>
      <c r="C8" s="33"/>
      <c r="D8" s="9"/>
    </row>
    <row r="9" spans="1:6" ht="18.600000000000001">
      <c r="A9" s="15" t="s">
        <v>15</v>
      </c>
      <c r="B9" s="2">
        <f xml:space="preserve"> MIN(50,((B3*1)))</f>
        <v>0</v>
      </c>
      <c r="C9" s="17" t="s">
        <v>13</v>
      </c>
      <c r="D9" s="11"/>
    </row>
    <row r="10" spans="1:6" ht="18.600000000000001">
      <c r="A10" s="15" t="s">
        <v>16</v>
      </c>
      <c r="B10" s="2">
        <f>MIN(50,(B3*2))</f>
        <v>0</v>
      </c>
      <c r="C10" s="17" t="s">
        <v>13</v>
      </c>
      <c r="D10" s="11"/>
    </row>
    <row r="11" spans="1:6">
      <c r="A11" s="18"/>
      <c r="B11" s="1"/>
      <c r="C11" s="19"/>
      <c r="D11" s="12"/>
    </row>
    <row r="12" spans="1:6" ht="23.45">
      <c r="A12" s="31" t="s">
        <v>17</v>
      </c>
      <c r="B12" s="32"/>
      <c r="C12" s="33"/>
      <c r="D12" s="9"/>
    </row>
    <row r="13" spans="1:6" ht="18.600000000000001">
      <c r="A13" s="15" t="s">
        <v>18</v>
      </c>
      <c r="B13" s="25"/>
      <c r="C13" s="17" t="s">
        <v>13</v>
      </c>
      <c r="D13" s="11"/>
    </row>
    <row r="14" spans="1:6" ht="18.600000000000001">
      <c r="A14" s="15" t="s">
        <v>19</v>
      </c>
      <c r="B14" s="2">
        <f>(B7-B13)</f>
        <v>0</v>
      </c>
      <c r="C14" s="17" t="s">
        <v>13</v>
      </c>
      <c r="D14" s="11"/>
    </row>
    <row r="15" spans="1:6" ht="23.45">
      <c r="A15" s="31" t="s">
        <v>20</v>
      </c>
      <c r="B15" s="32"/>
      <c r="C15" s="33"/>
      <c r="D15" s="9"/>
    </row>
    <row r="16" spans="1:6" ht="18.600000000000001">
      <c r="A16" s="15" t="s">
        <v>21</v>
      </c>
      <c r="B16" s="2">
        <v>1000</v>
      </c>
      <c r="C16" s="17" t="s">
        <v>22</v>
      </c>
      <c r="D16" s="11"/>
    </row>
    <row r="17" spans="1:4" ht="18.600000000000001">
      <c r="A17" s="15" t="s">
        <v>23</v>
      </c>
      <c r="B17" s="25"/>
      <c r="C17" s="17" t="s">
        <v>24</v>
      </c>
      <c r="D17" s="11"/>
    </row>
    <row r="18" spans="1:4" ht="18.600000000000001">
      <c r="A18" s="20" t="s">
        <v>25</v>
      </c>
      <c r="B18" s="25"/>
      <c r="C18" s="17" t="s">
        <v>26</v>
      </c>
      <c r="D18" s="11"/>
    </row>
    <row r="19" spans="1:4" ht="18.600000000000001">
      <c r="A19" s="20" t="s">
        <v>27</v>
      </c>
      <c r="B19" s="2" t="e">
        <f>EXCEL!F3</f>
        <v>#DIV/0!</v>
      </c>
      <c r="C19" s="17" t="s">
        <v>28</v>
      </c>
      <c r="D19" s="11"/>
    </row>
    <row r="20" spans="1:4" ht="18.600000000000001">
      <c r="A20" s="21" t="s">
        <v>29</v>
      </c>
      <c r="B20" s="22" t="e">
        <f>EXCEL!F4</f>
        <v>#DIV/0!</v>
      </c>
      <c r="C20" s="23" t="s">
        <v>28</v>
      </c>
      <c r="D20" s="11"/>
    </row>
    <row r="21" spans="1:4">
      <c r="A21" s="13"/>
      <c r="B21" s="13"/>
      <c r="C21" s="14"/>
    </row>
    <row r="22" spans="1:4">
      <c r="C22" s="4"/>
    </row>
  </sheetData>
  <sheetProtection password="F44A" sheet="1" objects="1" selectLockedCells="1"/>
  <mergeCells count="7">
    <mergeCell ref="A12:C12"/>
    <mergeCell ref="A15:C15"/>
    <mergeCell ref="E1:F1"/>
    <mergeCell ref="A1:C1"/>
    <mergeCell ref="A2:C2"/>
    <mergeCell ref="A5:C5"/>
    <mergeCell ref="A8:C8"/>
  </mergeCells>
  <conditionalFormatting sqref="B19">
    <cfRule type="expression" dxfId="0" priority="1">
      <formula>(B19&gt;154)</formula>
    </cfRule>
  </conditionalFormatting>
  <dataValidations count="2">
    <dataValidation type="list" allowBlank="1" showInputMessage="1" showErrorMessage="1" sqref="B18" xr:uid="{00000000-0002-0000-0000-000000000000}">
      <formula1>"5,10, Custom"</formula1>
    </dataValidation>
    <dataValidation type="list" allowBlank="1" showInputMessage="1" showErrorMessage="1" sqref="B13" xr:uid="{00000000-0002-0000-0000-000001000000}">
      <formula1>$B$9:$B$10</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B20" sqref="B20"/>
    </sheetView>
  </sheetViews>
  <sheetFormatPr defaultRowHeight="14.45"/>
  <sheetData>
    <row r="1" spans="1:1" ht="18.600000000000001">
      <c r="A1" s="15" t="s">
        <v>30</v>
      </c>
    </row>
    <row r="2" spans="1:1" ht="18.600000000000001">
      <c r="A2" s="20" t="s">
        <v>31</v>
      </c>
    </row>
    <row r="3" spans="1:1">
      <c r="A3" t="s">
        <v>32</v>
      </c>
    </row>
    <row r="4" spans="1:1">
      <c r="A4" t="s">
        <v>33</v>
      </c>
    </row>
    <row r="5" spans="1:1">
      <c r="A5" t="s">
        <v>34</v>
      </c>
    </row>
    <row r="6" spans="1:1">
      <c r="A6" t="s">
        <v>35</v>
      </c>
    </row>
    <row r="9" spans="1:1">
      <c r="A9" t="s">
        <v>36</v>
      </c>
    </row>
  </sheetData>
  <sheetProtection password="F44A"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activeCell="A12" sqref="A12"/>
    </sheetView>
  </sheetViews>
  <sheetFormatPr defaultRowHeight="14.45"/>
  <cols>
    <col min="1" max="1" width="110" customWidth="1"/>
    <col min="2" max="2" width="69.42578125" customWidth="1"/>
  </cols>
  <sheetData>
    <row r="1" spans="1:1">
      <c r="A1" t="s">
        <v>37</v>
      </c>
    </row>
    <row r="2" spans="1:1" ht="15.6">
      <c r="A2" s="26" t="s">
        <v>38</v>
      </c>
    </row>
    <row r="3" spans="1:1" ht="15.6">
      <c r="A3" s="26"/>
    </row>
    <row r="4" spans="1:1" s="30" customFormat="1" ht="126" customHeight="1">
      <c r="A4" s="29" t="s">
        <v>39</v>
      </c>
    </row>
    <row r="5" spans="1:1" ht="15.6">
      <c r="A5" s="26"/>
    </row>
    <row r="6" spans="1:1" s="30" customFormat="1" ht="227.25" customHeight="1">
      <c r="A6" s="29" t="s">
        <v>40</v>
      </c>
    </row>
    <row r="7" spans="1:1" ht="15.6">
      <c r="A7" s="26"/>
    </row>
    <row r="8" spans="1:1" ht="15.6">
      <c r="A8" s="26"/>
    </row>
    <row r="9" spans="1:1" ht="15.6">
      <c r="A9" s="26"/>
    </row>
    <row r="10" spans="1:1" ht="15.6">
      <c r="A10" s="26"/>
    </row>
    <row r="11" spans="1:1" ht="15.6">
      <c r="A11" s="27" t="s">
        <v>41</v>
      </c>
    </row>
    <row r="12" spans="1:1" ht="15.6">
      <c r="A12" s="27" t="s">
        <v>42</v>
      </c>
    </row>
    <row r="13" spans="1:1" ht="15.6">
      <c r="A13" s="27" t="s">
        <v>43</v>
      </c>
    </row>
    <row r="14" spans="1:1" ht="15.6">
      <c r="A14" s="27" t="s">
        <v>44</v>
      </c>
    </row>
    <row r="15" spans="1:1" ht="15.6">
      <c r="A15" s="27" t="s">
        <v>45</v>
      </c>
    </row>
    <row r="16" spans="1:1" ht="15.6">
      <c r="A16" s="28" t="s">
        <v>46</v>
      </c>
    </row>
    <row r="17" spans="1:1" ht="15.6">
      <c r="A17" s="28"/>
    </row>
    <row r="18" spans="1:1" ht="15.6">
      <c r="A18" s="28"/>
    </row>
  </sheetData>
  <sheetProtection password="F44A"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3DD5389F33004A840D9AF34E69EE19" ma:contentTypeVersion="29" ma:contentTypeDescription="Create a new document." ma:contentTypeScope="" ma:versionID="d0973a8815e82308c196f3d777bc3bbb">
  <xsd:schema xmlns:xsd="http://www.w3.org/2001/XMLSchema" xmlns:xs="http://www.w3.org/2001/XMLSchema" xmlns:p="http://schemas.microsoft.com/office/2006/metadata/properties" xmlns:ns3="7fed09da-2114-4872-8dfd-ff4d294febce" xmlns:ns4="12225db9-3a21-4b67-bffe-9c54ee7202ce" xmlns:ns5="0cb04278-b569-4d6f-9e8f-b9892273c89a" targetNamespace="http://schemas.microsoft.com/office/2006/metadata/properties" ma:root="true" ma:fieldsID="e2156b2c3151ffdb89301ec15b0d919d" ns3:_="" ns4:_="" ns5:_="">
    <xsd:import namespace="7fed09da-2114-4872-8dfd-ff4d294febce"/>
    <xsd:import namespace="12225db9-3a21-4b67-bffe-9c54ee7202ce"/>
    <xsd:import namespace="0cb04278-b569-4d6f-9e8f-b9892273c89a"/>
    <xsd:element name="properties">
      <xsd:complexType>
        <xsd:sequence>
          <xsd:element name="documentManagement">
            <xsd:complexType>
              <xsd:all>
                <xsd:element ref="ns3:TaxKeywordTaxHTField" minOccurs="0"/>
                <xsd:element ref="ns4:Category" minOccurs="0"/>
                <xsd:element ref="ns3:TaxCatchAll" minOccurs="0"/>
                <xsd:element ref="ns5:MediaServiceMetadata" minOccurs="0"/>
                <xsd:element ref="ns5:MediaServiceFastMetadata" minOccurs="0"/>
                <xsd:element ref="ns5:MediaServiceSearchProperties"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ed09da-2114-4872-8dfd-ff4d294febce" elementFormDefault="qualified">
    <xsd:import namespace="http://schemas.microsoft.com/office/2006/documentManagement/types"/>
    <xsd:import namespace="http://schemas.microsoft.com/office/infopath/2007/PartnerControls"/>
    <xsd:element name="TaxKeywordTaxHTField" ma:index="9" nillable="true" ma:displayName="TaxKeywordTaxHTField" ma:hidden="true" ma:internalName="TaxKeywordTaxHTField" ma:readOnly="false">
      <xsd:simpleType>
        <xsd:restriction base="dms:Note"/>
      </xsd:simpleType>
    </xsd:element>
    <xsd:element name="TaxCatchAll" ma:index="11" nillable="true" ma:displayName="Taxonomy Catch All Column" ma:hidden="true" ma:list="{c3284eae-05f8-4426-941b-36efb74edf3f}" ma:internalName="TaxCatchAll" ma:showField="CatchAllData" ma:web="7fed09da-2114-4872-8dfd-ff4d294febc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225db9-3a21-4b67-bffe-9c54ee7202ce" elementFormDefault="qualified">
    <xsd:import namespace="http://schemas.microsoft.com/office/2006/documentManagement/types"/>
    <xsd:import namespace="http://schemas.microsoft.com/office/infopath/2007/PartnerControls"/>
    <xsd:element name="Category" ma:index="10" nillable="true" ma:displayName="Category" ma:format="Dropdown" ma:internalName="Category">
      <xsd:simpleType>
        <xsd:union memberTypes="dms:Text">
          <xsd:simpleType>
            <xsd:restriction base="dms:Choice">
              <xsd:enumeration value="Administrative"/>
              <xsd:enumeration value="Operations"/>
              <xsd:enumeration value="Manuscript Resources"/>
              <xsd:enumeration value="General Course Documents"/>
              <xsd:enumeration value="Poster Templates"/>
              <xsd:enumeration value="Aim"/>
              <xsd:enumeration value="Define"/>
              <xsd:enumeration value="Diagnose"/>
              <xsd:enumeration value="Test and Implement"/>
              <xsd:enumeration value="Sustain and Spread"/>
              <xsd:enumeration value="Publicize Outcomes"/>
              <xsd:enumeration value="1. QI Overview"/>
              <xsd:enumeration value="2. Project Facilitation"/>
              <xsd:enumeration value="3. Define"/>
              <xsd:enumeration value="4. Diagnose"/>
              <xsd:enumeration value="5. Test and Implement"/>
              <xsd:enumeration value="6. Sustain and Spread"/>
              <xsd:enumeration value="7. Publicize Outcome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cb04278-b569-4d6f-9e8f-b9892273c89a"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ed09da-2114-4872-8dfd-ff4d294febce" xsi:nil="true"/>
    <TaxKeywordTaxHTField xmlns="7fed09da-2114-4872-8dfd-ff4d294febce" xsi:nil="true"/>
    <Category xmlns="12225db9-3a21-4b67-bffe-9c54ee7202ce" xsi:nil="true"/>
  </documentManagement>
</p:properties>
</file>

<file path=customXml/itemProps1.xml><?xml version="1.0" encoding="utf-8"?>
<ds:datastoreItem xmlns:ds="http://schemas.openxmlformats.org/officeDocument/2006/customXml" ds:itemID="{2F75D4D1-BD81-4D82-A223-DF89A5371774}"/>
</file>

<file path=customXml/itemProps2.xml><?xml version="1.0" encoding="utf-8"?>
<ds:datastoreItem xmlns:ds="http://schemas.openxmlformats.org/officeDocument/2006/customXml" ds:itemID="{8ADEBF71-6EB6-4CA6-ABB3-E8ABE3647B3D}"/>
</file>

<file path=customXml/itemProps3.xml><?xml version="1.0" encoding="utf-8"?>
<ds:datastoreItem xmlns:ds="http://schemas.openxmlformats.org/officeDocument/2006/customXml" ds:itemID="{F2D0790E-7D90-4F14-948E-5284FED41399}"/>
</file>

<file path=docProps/app.xml><?xml version="1.0" encoding="utf-8"?>
<Properties xmlns="http://schemas.openxmlformats.org/officeDocument/2006/extended-properties" xmlns:vt="http://schemas.openxmlformats.org/officeDocument/2006/docPropsVTypes">
  <Application>Microsoft Excel Online</Application>
  <Manager/>
  <Company>The Children's Hospital of Philadelphia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Blowey, Bridget</dc:creator>
  <cp:keywords/>
  <dc:description/>
  <cp:lastModifiedBy/>
  <cp:revision/>
  <dcterms:created xsi:type="dcterms:W3CDTF">2020-03-26T19:20:05Z</dcterms:created>
  <dcterms:modified xsi:type="dcterms:W3CDTF">2024-09-27T11:48:28Z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0x010100CC3DD5389F33004A840D9AF34E69EE19</vt:lpwstr>
  </property>
  <property fmtid="{D5CDD505-2E9C-101B-9397-08002B2CF9AE}" pid="3" name="TaxKeyword">
    <vt:lpwstr/>
  </property>
  <property fmtid="{D5CDD505-2E9C-101B-9397-08002B2CF9AE}" pid="4" name="Knowledge Base Keywords">
    <vt:lpwstr/>
  </property>
  <property fmtid="{D5CDD505-2E9C-101B-9397-08002B2CF9AE}" pid="5" name="KnowledgeBaseMetadata">
    <vt:lpwstr/>
  </property>
  <property fmtid="{D5CDD505-2E9C-101B-9397-08002B2CF9AE}" pid="6" name="KBPoliciesAndProcedures">
    <vt:lpwstr/>
  </property>
  <property fmtid="{D5CDD505-2E9C-101B-9397-08002B2CF9AE}" pid="7" name="GUID">
    <vt:lpwstr>a4736fb5-0114-4a27-ba17-b44136226c87</vt:lpwstr>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ComplianceAssetId">
    <vt:lpwstr/>
  </property>
</Properties>
</file>